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تقارير الربعية\التنمية بالبكيرية\"/>
    </mc:Choice>
  </mc:AlternateContent>
  <xr:revisionPtr revIDLastSave="0" documentId="8_{910FCA99-3D30-4C33-9D8A-318B6853FBF6}" xr6:coauthVersionLast="47" xr6:coauthVersionMax="47" xr10:uidLastSave="{00000000-0000-0000-0000-000000000000}"/>
  <bookViews>
    <workbookView xWindow="-120" yWindow="-120" windowWidth="20730" windowHeight="11040" firstSheet="2" activeTab="6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G293" i="1"/>
  <c r="I293" i="1"/>
  <c r="J293" i="1"/>
  <c r="K293" i="1"/>
  <c r="H280" i="1"/>
  <c r="H278" i="1"/>
  <c r="H276" i="1"/>
  <c r="H272" i="1"/>
  <c r="D272" i="1" s="1"/>
  <c r="H266" i="1"/>
  <c r="D266" i="1" s="1"/>
  <c r="H260" i="1"/>
  <c r="H258" i="1"/>
  <c r="F254" i="1"/>
  <c r="D254" i="1" s="1"/>
  <c r="F252" i="1"/>
  <c r="F250" i="1"/>
  <c r="F238" i="1"/>
  <c r="D32" i="12" s="1"/>
  <c r="F232" i="1"/>
  <c r="D26" i="12" s="1"/>
  <c r="F223" i="1"/>
  <c r="D17" i="12" s="1"/>
  <c r="F214" i="1"/>
  <c r="D8" i="12" s="1"/>
  <c r="F212" i="1"/>
  <c r="E207" i="1"/>
  <c r="D207" i="1" s="1"/>
  <c r="E203" i="1"/>
  <c r="E201" i="1"/>
  <c r="E193" i="1"/>
  <c r="D193" i="1" s="1"/>
  <c r="E191" i="1"/>
  <c r="E183" i="1"/>
  <c r="E171" i="1"/>
  <c r="E169" i="1"/>
  <c r="E167" i="1"/>
  <c r="D167" i="1" s="1"/>
  <c r="E165" i="1"/>
  <c r="E163" i="1"/>
  <c r="E161" i="1"/>
  <c r="D161" i="1" s="1"/>
  <c r="E159" i="1"/>
  <c r="D159" i="1" s="1"/>
  <c r="E157" i="1"/>
  <c r="D157" i="1" s="1"/>
  <c r="E155" i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E17" i="1"/>
  <c r="D17" i="1" s="1"/>
  <c r="E8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8" i="1"/>
  <c r="D160" i="1"/>
  <c r="D162" i="1"/>
  <c r="D163" i="1"/>
  <c r="D164" i="1"/>
  <c r="D165" i="1"/>
  <c r="D166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1" i="1"/>
  <c r="D192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5" i="1"/>
  <c r="D258" i="1"/>
  <c r="D259" i="1"/>
  <c r="D260" i="1"/>
  <c r="D261" i="1"/>
  <c r="D262" i="1"/>
  <c r="D263" i="1"/>
  <c r="D265" i="1"/>
  <c r="D267" i="1"/>
  <c r="D268" i="1"/>
  <c r="D269" i="1"/>
  <c r="D270" i="1"/>
  <c r="D271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38" i="1" l="1"/>
  <c r="H264" i="1"/>
  <c r="D264" i="1" s="1"/>
  <c r="D223" i="1"/>
  <c r="F211" i="1"/>
  <c r="E88" i="1"/>
  <c r="D88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F210" i="1"/>
  <c r="D211" i="1"/>
  <c r="D183" i="1"/>
  <c r="E49" i="1"/>
  <c r="D49" i="1" s="1"/>
  <c r="E7" i="1"/>
  <c r="D134" i="1" l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5" i="4" l="1"/>
  <c r="E28" i="4" s="1"/>
  <c r="K9" i="8" s="1"/>
  <c r="H26" i="2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<sst xmlns="http://schemas.openxmlformats.org/spreadsheetml/2006/main" count="554" uniqueCount="447">
  <si>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</si>
  <si>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</si>
  <si>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</si>
  <si>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</si>
  <si>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</si>
  <si>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</si>
  <si>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</si>
  <si>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</si>
  <si>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</si>
  <si>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</si>
  <si>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</si>
  <si>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</si>
  <si>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</si>
  <si>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</si>
  <si>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</si>
  <si>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</si>
  <si>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</si>
  <si>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</si>
  <si>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</si>
  <si>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</si>
  <si>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</si>
  <si>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</si>
  <si>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</si>
  <si>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</si>
  <si>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</si>
  <si>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</si>
  <si>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</si>
  <si>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</si>
  <si>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</si>
  <si>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</si>
  <si>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</si>
  <si>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</si>
  <si>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</si>
  <si>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</si>
  <si>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</si>
  <si>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</si>
  <si>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</si>
  <si>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</si>
  <si>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</si>
  <si>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</si>
  <si>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</si>
  <si>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</si>
  <si>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</si>
  <si>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</si>
  <si>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</si>
  <si>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</si>
  <si>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</si>
  <si>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</si>
  <si>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</si>
  <si>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</si>
  <si>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</si>
  <si>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</si>
  <si>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</si>
  <si>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</si>
  <si>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</si>
  <si>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</si>
  <si>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</si>
  <si>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</si>
  <si>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</si>
  <si>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</si>
  <si>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</si>
  <si>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</si>
  <si>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</si>
  <si>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</si>
  <si>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</si>
  <si>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</si>
  <si>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</si>
  <si>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</si>
  <si>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</si>
  <si>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</si>
  <si>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</si>
  <si>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</si>
  <si>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</si>
  <si>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</si>
  <si>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</si>
  <si>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</si>
  <si>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</si>
  <si>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</si>
  <si>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</si>
  <si>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</si>
  <si>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</si>
  <si>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</si>
  <si>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</si>
  <si>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</si>
  <si>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</si>
  <si>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</si>
  <si>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</si>
  <si>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</si>
  <si>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</si>
  <si>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</si>
  <si>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</si>
  <si>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</si>
  <si>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</si>
  <si>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</si>
  <si>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</si>
  <si>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</si>
  <si>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</si>
  <si>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</si>
  <si>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</si>
  <si>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</si>
  <si>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</si>
  <si>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</si>
  <si>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</si>
  <si>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</si>
  <si>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</si>
  <si>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</si>
  <si>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</si>
  <si>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</si>
  <si>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</si>
  <si>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</si>
  <si>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</si>
  <si>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</si>
  <si>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</si>
  <si>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</si>
  <si>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</si>
  <si>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</si>
  <si>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</si>
  <si>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</si>
  <si>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</si>
  <si>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</si>
  <si>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</si>
  <si>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</si>
  <si>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</si>
  <si>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</si>
  <si>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</si>
  <si>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</si>
  <si>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</si>
  <si>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</si>
  <si>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</si>
  <si>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</si>
  <si>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</si>
  <si>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</si>
  <si>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</si>
  <si>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</si>
  <si>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</si>
  <si>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</si>
  <si>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</si>
  <si>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</si>
  <si>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</si>
  <si>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</si>
  <si>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</si>
  <si>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</si>
  <si>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</si>
  <si>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</si>
  <si>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</si>
  <si>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</si>
  <si>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</si>
  <si>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</si>
  <si>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</si>
  <si>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</si>
  <si>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</si>
  <si>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</si>
  <si>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</si>
  <si>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</si>
  <si>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</si>
  <si>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</si>
  <si>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</si>
  <si>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</si>
  <si>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</si>
  <si>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</si>
  <si>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</si>
  <si>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</si>
  <si>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</si>
  <si>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</si>
  <si>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</si>
  <si>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</si>
  <si>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</si>
  <si>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</si>
  <si>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</si>
  <si>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</si>
  <si>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</si>
  <si>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</si>
  <si>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</si>
  <si>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</si>
  <si>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</si>
  <si>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</si>
  <si>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</si>
  <si>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</si>
  <si>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</si>
  <si>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</si>
  <si>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</si>
  <si>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</si>
  <si>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</si>
  <si>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</si>
  <si>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</si>
  <si>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</si>
  <si>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</si>
  <si>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</si>
  <si>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</si>
  <si>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</si>
  <si>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</si>
  <si>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</si>
  <si>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</si>
  <si>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</si>
  <si>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</si>
  <si>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</si>
  <si>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</si>
  <si>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</si>
  <si>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</si>
  <si>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</si>
  <si>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</si>
  <si>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</si>
  <si>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</si>
  <si>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</si>
  <si>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</si>
  <si>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</si>
  <si>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</si>
  <si>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</si>
  <si>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</si>
  <si>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</si>
  <si>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</si>
  <si>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</si>
  <si>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</si>
  <si>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</si>
  <si>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</si>
  <si>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</si>
  <si>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</si>
  <si>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</si>
  <si>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</si>
  <si>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</si>
  <si>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</si>
  <si>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</si>
  <si>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</si>
  <si>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</si>
  <si>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</si>
  <si>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</si>
  <si>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</si>
  <si>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</si>
  <si>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</si>
  <si>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</si>
  <si>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</si>
  <si>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</si>
  <si>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</si>
  <si>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</si>
  <si>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</si>
  <si>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</si>
  <si>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</si>
  <si>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</si>
  <si>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</si>
  <si>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</si>
  <si>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</si>
  <si>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</si>
  <si>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</si>
  <si>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</si>
  <si>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</si>
  <si>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</si>
  <si>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</si>
  <si>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</si>
  <si>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</si>
  <si>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</si>
  <si>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</si>
  <si>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</si>
  <si>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</si>
  <si>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</si>
  <si>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</si>
  <si>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</si>
  <si>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</si>
  <si>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</si>
  <si>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</si>
  <si>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</si>
  <si>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</si>
  <si>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</si>
  <si>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</si>
  <si>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</si>
  <si>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</si>
  <si>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</si>
  <si>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</si>
  <si>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</si>
  <si>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</si>
  <si>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</si>
  <si>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</si>
  <si>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</si>
  <si>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</si>
  <si>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</si>
  <si>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</si>
  <si>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</si>
  <si>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</si>
  <si>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</si>
  <si>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</si>
  <si>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</si>
  <si>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</si>
  <si>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</si>
  <si>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</si>
  <si>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</si>
  <si>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</si>
  <si>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</si>
  <si>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</si>
  <si>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</si>
  <si>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</si>
  <si>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</si>
  <si>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</si>
  <si>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</si>
  <si>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</si>
  <si>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</si>
  <si>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</si>
  <si>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</si>
  <si>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</si>
  <si>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</si>
  <si>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</si>
  <si>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</si>
  <si>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</si>
  <si>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</si>
  <si>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</si>
  <si>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</si>
  <si>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</si>
  <si>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</si>
  <si>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</si>
  <si>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</si>
  <si>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</si>
  <si>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</si>
  <si>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</si>
  <si>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</si>
  <si>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</si>
  <si>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</si>
  <si>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</si>
  <si>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</si>
  <si>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</si>
  <si>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</si>
  <si>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</si>
  <si>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</si>
  <si>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</si>
  <si>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</si>
  <si>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</si>
  <si>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</si>
  <si>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</si>
  <si>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</si>
  <si>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</si>
  <si>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</si>
  <si>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</si>
  <si>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</si>
  <si>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</si>
  <si>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</si>
  <si>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</si>
  <si>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</si>
  <si>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</si>
  <si>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</si>
  <si>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</si>
  <si>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</si>
  <si>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</si>
  <si>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</si>
  <si>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</si>
  <si>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</si>
  <si>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</si>
  <si>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</si>
  <si>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</si>
  <si>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</si>
  <si>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</si>
  <si>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</si>
  <si>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</si>
  <si>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</si>
  <si>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</si>
  <si>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</si>
  <si>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</si>
  <si>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</si>
  <si>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</si>
  <si>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</si>
  <si>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</si>
  <si>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</si>
  <si>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</si>
  <si>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</si>
  <si>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</si>
  <si>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</si>
  <si>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</si>
  <si>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</si>
  <si>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</si>
  <si>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</si>
  <si>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</si>
  <si>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</si>
  <si>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</si>
  <si>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</si>
  <si>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</si>
  <si>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</si>
  <si>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</si>
  <si>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</si>
  <si>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</si>
  <si>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</si>
  <si>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</si>
  <si>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</si>
  <si>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</si>
  <si>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</si>
  <si>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</si>
  <si>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</si>
  <si>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</si>
  <si>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</si>
  <si>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</si>
  <si>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</si>
  <si>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</si>
  <si>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</si>
  <si>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</si>
  <si>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</si>
  <si>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</si>
  <si>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</si>
  <si>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</si>
  <si>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</si>
  <si>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</si>
  <si>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</si>
  <si>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</si>
  <si>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</si>
  <si>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</si>
  <si>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</si>
  <si>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</si>
  <si>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</si>
  <si>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</si>
  <si>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</si>
  <si>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</si>
  <si>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</si>
  <si>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</si>
  <si>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</si>
  <si>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</si>
  <si>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</si>
  <si>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</si>
  <si>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</si>
  <si>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</si>
  <si>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</si>
  <si>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</si>
  <si>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</si>
  <si>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</si>
  <si>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</si>
  <si>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</si>
  <si>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</si>
  <si>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</si>
  <si>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</si>
  <si>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</si>
  <si>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</si>
  <si>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</si>
  <si>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</si>
  <si>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</si>
  <si>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</si>
  <si>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</si>
  <si>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</si>
  <si>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</si>
  <si>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</si>
  <si>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</si>
  <si>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</si>
  <si>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</si>
  <si>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</si>
  <si>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</si>
  <si>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</si>
  <si>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</si>
  <si>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</si>
  <si>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</si>
  <si>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</si>
  <si>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</si>
  <si>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7 / 2025      الى 30 / 9 / 2025    </t>
  </si>
  <si>
    <t xml:space="preserve">تقرير بالأصول الثابتة بتاريخ 30 /  9 /   2025م </t>
  </si>
  <si>
    <t>تقرير بالإلتزامات وصافي اًلأصول بتاريخ 30 /  9 /    2025م</t>
  </si>
  <si>
    <t xml:space="preserve">تقرير إيرادات ومصروفات البرامج والأنشطة المقيدة للفترة من 1 /  7 / 2025م      الى  30 / 9 /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</si>
</sst>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8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workbookViewId="0">
      <selection activeCell="L9" sqref="L9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142416.64000000004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 x14ac:dyDescent="0.2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 x14ac:dyDescent="0.25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 x14ac:dyDescent="0.2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 x14ac:dyDescent="0.25"/>
    <row r="5" spans="2:14" ht="30.75" customHeight="1" thickTop="1" x14ac:dyDescent="0.2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 x14ac:dyDescent="0.3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D14" sqref="D14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23.25" thickBot="1" x14ac:dyDescent="0.25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22.5" thickBot="1" x14ac:dyDescent="0.25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97">
        <v>1150.53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1150.53</v>
      </c>
      <c r="O14" s="141">
        <f t="shared" si="1"/>
        <v>0</v>
      </c>
      <c r="P14" s="141">
        <f t="shared" si="2"/>
        <v>1150.53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1150.53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1150.53</v>
      </c>
      <c r="O19" s="6">
        <f t="shared" si="1"/>
        <v>0</v>
      </c>
      <c r="P19" s="6">
        <f t="shared" si="2"/>
        <v>1150.53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1150.53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1150.53</v>
      </c>
      <c r="O26" s="9">
        <f t="shared" si="1"/>
        <v>0</v>
      </c>
      <c r="P26" s="9">
        <f t="shared" si="2"/>
        <v>1150.53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9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40068</v>
      </c>
      <c r="E5" s="223">
        <f>E6</f>
        <v>4355</v>
      </c>
      <c r="F5" s="224">
        <f>F210</f>
        <v>35713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4355</v>
      </c>
      <c r="E6" s="226">
        <f>E7+E38+E134+E190</f>
        <v>4355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41102025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3507.5</v>
      </c>
      <c r="E38" s="226">
        <f>E39+E49+E88+E118</f>
        <v>3507.5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41202501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4120250101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41202502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4120250201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4120250202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4120250203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4120250204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4120250205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4120250206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41202503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4120250301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4120250302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4120250303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4120250304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4120250305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4120250306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41202504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4120250401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4120250402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4120250403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4120250404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4120250405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41202505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4120250501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41202506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4120250601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41202507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4120250701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41202508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4120250801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41202509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4120250901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41202510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4120251001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41202511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4120251001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41202512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4120251201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3450</v>
      </c>
      <c r="E88" s="226">
        <f>SUM(E89:E93,E97:E100,E109,E113)</f>
        <v>3450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3450</v>
      </c>
      <c r="E109" s="226">
        <f>SUM(E110:E112)</f>
        <v>3450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3450</v>
      </c>
      <c r="E110" s="226">
        <v>3450</v>
      </c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57.5</v>
      </c>
      <c r="E118" s="226">
        <f>SUM(E119:E133)</f>
        <v>57.5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57.5</v>
      </c>
      <c r="E126" s="226">
        <v>57.5</v>
      </c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847.5</v>
      </c>
      <c r="E134" s="226">
        <f>SUM(E135,E137,E144,E150,E155,E157,E159,E161,E163,E165,E167,E169,E171,E183)</f>
        <v>847.5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0</v>
      </c>
      <c r="E155" s="226">
        <f>E156</f>
        <v>0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0</v>
      </c>
      <c r="E156" s="226"/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187.5</v>
      </c>
      <c r="E161" s="226">
        <f>E162</f>
        <v>187.5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187.5</v>
      </c>
      <c r="E162" s="226">
        <v>187.5</v>
      </c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0</v>
      </c>
      <c r="E163" s="226">
        <f>E164</f>
        <v>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0</v>
      </c>
      <c r="E164" s="226"/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660</v>
      </c>
      <c r="E165" s="226">
        <f>E166</f>
        <v>660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660</v>
      </c>
      <c r="E166" s="226">
        <v>660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0</v>
      </c>
      <c r="E169" s="226">
        <f>E170</f>
        <v>0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0</v>
      </c>
      <c r="E170" s="226"/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0</v>
      </c>
      <c r="E171" s="226">
        <f>SUM(E172:E182)</f>
        <v>0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0</v>
      </c>
      <c r="E172" s="226"/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35713</v>
      </c>
      <c r="E210" s="228"/>
      <c r="F210" s="227">
        <f>SUM(F211,F249)</f>
        <v>35713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35713</v>
      </c>
      <c r="E211" s="232"/>
      <c r="F211" s="227">
        <f>SUM(F212,F214,F223,F232,F238)</f>
        <v>35713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35713</v>
      </c>
      <c r="E238" s="232"/>
      <c r="F238" s="227">
        <f>SUM(F239:F248)</f>
        <v>35713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17967</v>
      </c>
      <c r="E240" s="232"/>
      <c r="F240" s="227">
        <v>17967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0</v>
      </c>
      <c r="E243" s="232"/>
      <c r="F243" s="227"/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17746</v>
      </c>
      <c r="E244" s="232"/>
      <c r="F244" s="227">
        <v>17746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42202501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40068</v>
      </c>
      <c r="E293" s="243">
        <f>E5</f>
        <v>4355</v>
      </c>
      <c r="F293" s="243">
        <f>F210</f>
        <v>35713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8" workbookViewId="0">
      <selection activeCell="D7" sqref="D7"/>
    </sheetView>
  </sheetViews>
  <sheetFormatPr defaultRowHeight="14.25" x14ac:dyDescent="0.2"/>
  <cols>
    <col min="3" max="3" width="44.375" customWidth="1"/>
    <col min="4" max="4" width="11.625" customWidth="1"/>
    <col min="5" max="5" width="12.5" customWidth="1"/>
    <col min="6" max="6" width="17.625" customWidth="1"/>
  </cols>
  <sheetData>
    <row r="2" spans="2:6" ht="20.25" x14ac:dyDescent="0.3">
      <c r="B2" s="284" t="s">
        <v>444</v>
      </c>
      <c r="C2" s="284"/>
      <c r="D2" s="284"/>
      <c r="E2" s="284"/>
      <c r="F2" s="284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95">
        <v>135127.47</v>
      </c>
      <c r="E7" s="295">
        <v>173197.44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135127.47</v>
      </c>
      <c r="E15" s="161">
        <f>SUM(E7:E14)</f>
        <v>173197.44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96">
        <v>633601</v>
      </c>
      <c r="E17" s="296">
        <v>633601</v>
      </c>
      <c r="F17" s="160"/>
    </row>
    <row r="18" spans="2:6" ht="21" customHeight="1" x14ac:dyDescent="0.2">
      <c r="B18" s="207">
        <v>122</v>
      </c>
      <c r="C18" s="208" t="s">
        <v>54</v>
      </c>
      <c r="D18" s="210"/>
      <c r="E18" s="211"/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633601</v>
      </c>
      <c r="E22" s="161">
        <f>SUM(E17:E21)</f>
        <v>633601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2" t="s">
        <v>425</v>
      </c>
      <c r="C33" s="283"/>
      <c r="D33" s="166">
        <f>D15+D22+D31</f>
        <v>768728.47</v>
      </c>
      <c r="E33" s="166">
        <f>E15+E22+E31</f>
        <v>806798.44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abSelected="1" zoomScale="96" zoomScaleNormal="96" workbookViewId="0">
      <selection activeCell="F25" sqref="F25:F26"/>
    </sheetView>
  </sheetViews>
  <sheetFormatPr defaultRowHeight="14.25" x14ac:dyDescent="0.2"/>
  <cols>
    <col min="3" max="3" width="8.125" bestFit="1" customWidth="1"/>
    <col min="4" max="4" width="33.375" customWidth="1"/>
    <col min="5" max="5" width="13.125" customWidth="1"/>
    <col min="6" max="6" width="14.625" customWidth="1"/>
    <col min="7" max="7" width="23.375" customWidth="1"/>
  </cols>
  <sheetData>
    <row r="2" spans="3:7" ht="20.25" x14ac:dyDescent="0.3">
      <c r="C2" s="284" t="s">
        <v>445</v>
      </c>
      <c r="D2" s="284"/>
      <c r="E2" s="284"/>
      <c r="F2" s="284"/>
      <c r="G2" s="284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158"/>
      <c r="F10" s="159"/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0</v>
      </c>
      <c r="F13" s="161">
        <f>SUM(F7:F12)</f>
        <v>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626311.82999999996</v>
      </c>
      <c r="F19" s="211">
        <v>625464.32999999996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626311.82999999996</v>
      </c>
      <c r="F22" s="161">
        <f>SUM(F15:F21)</f>
        <v>625464.32999999996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-127338.6</v>
      </c>
      <c r="F25" s="204">
        <v>-91625.600000000006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269755.24000000005</v>
      </c>
      <c r="F26" s="204">
        <v>272959.71000000002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142416.64000000004</v>
      </c>
      <c r="F28" s="164">
        <f>SUM(F25:F27)</f>
        <v>181334.11000000002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2" t="s">
        <v>433</v>
      </c>
      <c r="D30" s="283"/>
      <c r="E30" s="166">
        <f>E13+E22+E28</f>
        <v>768728.47</v>
      </c>
      <c r="F30" s="166">
        <f>F13+F22+F28</f>
        <v>806798.44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5" t="s">
        <v>176</v>
      </c>
      <c r="C3" s="285"/>
      <c r="D3" s="285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G8" sqref="G8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35713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-35713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17967</v>
      </c>
      <c r="E34" s="117"/>
      <c r="F34" s="124">
        <v>31105002</v>
      </c>
      <c r="G34" s="125" t="s">
        <v>146</v>
      </c>
      <c r="H34" s="175"/>
      <c r="J34" s="140">
        <f t="shared" si="0"/>
        <v>-17967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0</v>
      </c>
      <c r="E37" s="117"/>
      <c r="F37" s="124">
        <v>31105005</v>
      </c>
      <c r="G37" s="125" t="s">
        <v>152</v>
      </c>
      <c r="H37" s="175"/>
      <c r="J37" s="140">
        <f t="shared" si="0"/>
        <v>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17746</v>
      </c>
      <c r="E38" s="117"/>
      <c r="F38" s="124">
        <v>31105006</v>
      </c>
      <c r="G38" s="125" t="s">
        <v>154</v>
      </c>
      <c r="H38" s="175"/>
      <c r="J38" s="140">
        <f t="shared" si="0"/>
        <v>-17746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35713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-35713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-91625.600000000006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-127338.6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2026-04-04T19:43:52Z</dcterms:modified>
</cp:coreProperties>
</file>